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HK 2\He cu nhan\HĐ\"/>
    </mc:Choice>
  </mc:AlternateContent>
  <xr:revisionPtr revIDLastSave="0" documentId="13_ncr:1_{E1322737-C6BD-4205-B9C7-EBCADA90A90A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K66CCE2" sheetId="3" r:id="rId1"/>
    <sheet name="Thống kê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8" l="1"/>
  <c r="K13" i="3"/>
  <c r="I13" i="3"/>
  <c r="J10" i="8" l="1"/>
  <c r="D10" i="8"/>
  <c r="L10" i="8"/>
  <c r="F10" i="8"/>
  <c r="N10" i="8"/>
  <c r="H10" i="8"/>
  <c r="H11" i="8" l="1"/>
  <c r="N11" i="8"/>
  <c r="J11" i="8"/>
  <c r="E10" i="8"/>
  <c r="D11" i="8"/>
  <c r="K10" i="8"/>
  <c r="G10" i="8"/>
  <c r="F11" i="8"/>
  <c r="M10" i="8"/>
  <c r="L11" i="8"/>
  <c r="P10" i="8"/>
  <c r="P11" i="8" s="1"/>
  <c r="I10" i="8"/>
  <c r="O10" i="8"/>
  <c r="C11" i="8" l="1"/>
  <c r="E11" i="8" s="1"/>
  <c r="Q10" i="8"/>
  <c r="M11" i="8" l="1"/>
  <c r="K11" i="8"/>
  <c r="G11" i="8"/>
  <c r="I11" i="8"/>
  <c r="O11" i="8"/>
  <c r="Q11" i="8" l="1"/>
</calcChain>
</file>

<file path=xl/sharedStrings.xml><?xml version="1.0" encoding="utf-8"?>
<sst xmlns="http://schemas.openxmlformats.org/spreadsheetml/2006/main" count="54" uniqueCount="36">
  <si>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</si>
  <si>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</si>
  <si>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</si>
  <si>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</si>
  <si>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</si>
  <si>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</si>
  <si>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</si>
  <si>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</si>
  <si>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</si>
  <si>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</si>
  <si>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Điểm KL</t>
  </si>
  <si>
    <t>HĐ cấp Khoa</t>
  </si>
  <si>
    <t>Xếp loại</t>
  </si>
  <si>
    <t>Xuất sắc</t>
  </si>
  <si>
    <t>Tốt</t>
  </si>
  <si>
    <t>Kém</t>
  </si>
  <si>
    <t>Khá</t>
  </si>
  <si>
    <t>KHOA CÔNG NGHỆ XÂY DỰNG - GIAO THÔNG</t>
  </si>
  <si>
    <t>Trung bình</t>
  </si>
  <si>
    <t>Tổng Khoa CNXD</t>
  </si>
  <si>
    <t>Lớp</t>
  </si>
  <si>
    <t>Sĩ số</t>
  </si>
  <si>
    <t>Kết quả xếp loại</t>
  </si>
  <si>
    <t>Yếu</t>
  </si>
  <si>
    <t>Số lượng</t>
  </si>
  <si>
    <t>%</t>
  </si>
  <si>
    <t>HĐ cấp Trường
(dự kiến)</t>
  </si>
  <si>
    <t>BẢNG TỔNG HỢP KẾT QUẢ RÈN LUYỆN CỦA SINH VIÊN 
KHOA CÔNG NGHỆ XÂY DỰNG - GIAO THÔNG</t>
  </si>
  <si>
    <t>QH-2021-I/CQ-C-CE2</t>
  </si>
  <si>
    <t>Điểm tự ĐG</t>
  </si>
  <si>
    <t>Điểm BCS</t>
  </si>
  <si>
    <t>Điểm GVCN</t>
  </si>
  <si>
    <t>LỚP QH-2021-I/CQ-C-CE2, HỌC KỲ 2, NĂM HỌC 2024-2025</t>
  </si>
  <si>
    <t>21021219</t>
  </si>
  <si>
    <t>Lê Anh Nhật</t>
  </si>
  <si>
    <t>Ấn định danh sách có 01 sinh viên./.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</si>
</sst>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63"/>
      <scheme val="minor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sz val="12"/>
      <name val="Times New Roman"/>
      <family val="1"/>
      <scheme val="major"/>
    </font>
    <font>
      <sz val="11"/>
      <name val="Times New Roman"/>
      <family val="1"/>
      <scheme val="major"/>
    </font>
    <font>
      <sz val="12"/>
      <name val="Times New Roman"/>
      <family val="1"/>
    </font>
    <font>
      <sz val="11"/>
      <color theme="1"/>
      <name val="Times New Roman"/>
      <family val="1"/>
      <charset val="163"/>
      <scheme val="major"/>
    </font>
    <font>
      <sz val="11"/>
      <name val="Arial"/>
      <family val="2"/>
      <charset val="163"/>
      <scheme val="minor"/>
    </font>
    <font>
      <sz val="13"/>
      <color theme="1"/>
      <name val="Times New Roman"/>
      <family val="1"/>
      <scheme val="major"/>
    </font>
    <font>
      <b/>
      <sz val="15"/>
      <color theme="1"/>
      <name val="Times New Roman"/>
      <family val="1"/>
      <scheme val="maj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49" fontId="3" fillId="0" borderId="0" xfId="0" applyNumberFormat="1" applyFont="1"/>
    <xf numFmtId="49" fontId="0" fillId="0" borderId="0" xfId="0" applyNumberForma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10" fillId="0" borderId="0" xfId="0" applyNumberFormat="1" applyFont="1"/>
    <xf numFmtId="0" fontId="7" fillId="0" borderId="4" xfId="0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" fillId="0" borderId="0" xfId="0" applyFont="1"/>
    <xf numFmtId="0" fontId="14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7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0</xdr:rowOff>
    </xdr:from>
    <xdr:to>
      <xdr:col>3</xdr:col>
      <xdr:colOff>66675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4F50025-57A2-4AA9-B711-FDB8153DB404}"/>
            </a:ext>
          </a:extLst>
        </xdr:cNvPr>
        <xdr:cNvCxnSpPr/>
      </xdr:nvCxnSpPr>
      <xdr:spPr>
        <a:xfrm>
          <a:off x="733425" y="419100"/>
          <a:ext cx="14668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</xdr:row>
      <xdr:rowOff>0</xdr:rowOff>
    </xdr:from>
    <xdr:to>
      <xdr:col>10</xdr:col>
      <xdr:colOff>238125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04257DE-B452-4634-A85C-8CBBBCAB8095}"/>
            </a:ext>
          </a:extLst>
        </xdr:cNvPr>
        <xdr:cNvCxnSpPr/>
      </xdr:nvCxnSpPr>
      <xdr:spPr>
        <a:xfrm>
          <a:off x="4438650" y="419100"/>
          <a:ext cx="171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933450</xdr:colOff>
      <xdr:row>2</xdr:row>
      <xdr:rowOff>0</xdr:rowOff>
    </xdr:from>
    <xdr:to>
      <xdr:col>3</xdr:col>
      <xdr:colOff>161925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5F20A3CB-4B98-46FA-9EA5-36EE0CF7E216}"/>
            </a:ext>
          </a:extLst>
        </xdr:cNvPr>
        <xdr:cNvCxnSpPr/>
      </xdr:nvCxnSpPr>
      <xdr:spPr>
        <a:xfrm>
          <a:off x="1295400" y="381000"/>
          <a:ext cx="971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581025</xdr:colOff>
      <xdr:row>2</xdr:row>
      <xdr:rowOff>9525</xdr:rowOff>
    </xdr:from>
    <xdr:to>
      <xdr:col>12</xdr:col>
      <xdr:colOff>219075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97FB186-FE5A-4EA0-B03A-DFA3D29E9D4D}"/>
            </a:ext>
          </a:extLst>
        </xdr:cNvPr>
        <xdr:cNvCxnSpPr/>
      </xdr:nvCxnSpPr>
      <xdr:spPr>
        <a:xfrm>
          <a:off x="6057900" y="390525"/>
          <a:ext cx="1323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6AFEF-C0AD-4089-BF51-1C08902A934D}">
  <dimension ref="A1:K15"/>
  <sheetViews>
    <sheetView topLeftCell="A3" workbookViewId="0">
      <selection activeCell="G16" sqref="G16"/>
    </sheetView>
  </sheetViews>
  <sheetFormatPr defaultColWidth="17.125" defaultRowHeight="15" x14ac:dyDescent="0.25"/>
  <cols>
    <col min="1" max="1" width="4.75" style="15" bestFit="1" customWidth="1"/>
    <col min="2" max="2" width="8.875" style="1" bestFit="1" customWidth="1"/>
    <col min="3" max="3" width="20.75" style="1" bestFit="1" customWidth="1"/>
    <col min="4" max="4" width="9.875" style="15" bestFit="1" customWidth="1"/>
    <col min="5" max="5" width="6.875" style="15" bestFit="1" customWidth="1"/>
    <col min="6" max="6" width="5.375" style="15" bestFit="1" customWidth="1"/>
    <col min="7" max="7" width="7.125" style="15" customWidth="1"/>
    <col min="8" max="8" width="5.375" style="15" bestFit="1" customWidth="1"/>
    <col min="9" max="9" width="8.875" style="1" bestFit="1" customWidth="1"/>
    <col min="10" max="10" width="5.375" style="15" bestFit="1" customWidth="1"/>
    <col min="11" max="11" width="8.875" style="1" bestFit="1" customWidth="1"/>
    <col min="12" max="16384" width="17.125" style="1"/>
  </cols>
  <sheetData>
    <row r="1" spans="1:11" ht="16.5" x14ac:dyDescent="0.25">
      <c r="A1" s="29" t="s">
        <v>0</v>
      </c>
      <c r="B1" s="29"/>
      <c r="C1" s="29"/>
      <c r="D1" s="29"/>
      <c r="G1" s="30" t="s">
        <v>2</v>
      </c>
      <c r="H1" s="30"/>
      <c r="I1" s="30"/>
      <c r="J1" s="30"/>
      <c r="K1" s="30"/>
    </row>
    <row r="2" spans="1:11" ht="16.5" x14ac:dyDescent="0.25">
      <c r="A2" s="31" t="s">
        <v>1</v>
      </c>
      <c r="B2" s="31"/>
      <c r="C2" s="31"/>
      <c r="D2" s="31"/>
      <c r="G2" s="30" t="s">
        <v>3</v>
      </c>
      <c r="H2" s="30"/>
      <c r="I2" s="30"/>
      <c r="J2" s="30"/>
      <c r="K2" s="30"/>
    </row>
    <row r="3" spans="1:11" ht="16.5" x14ac:dyDescent="0.25">
      <c r="A3" s="20"/>
    </row>
    <row r="5" spans="1:11" ht="19.5" x14ac:dyDescent="0.25">
      <c r="A5" s="28" t="s">
        <v>4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 ht="19.5" x14ac:dyDescent="0.25">
      <c r="A6" s="28" t="s">
        <v>32</v>
      </c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1" ht="19.5" x14ac:dyDescent="0.25">
      <c r="A7" s="28" t="s">
        <v>17</v>
      </c>
      <c r="B7" s="28"/>
      <c r="C7" s="28"/>
      <c r="D7" s="28"/>
      <c r="E7" s="28"/>
      <c r="F7" s="28"/>
      <c r="G7" s="28"/>
      <c r="H7" s="28"/>
      <c r="I7" s="28"/>
      <c r="J7" s="28"/>
      <c r="K7" s="28"/>
    </row>
    <row r="10" spans="1:11" ht="15.75" x14ac:dyDescent="0.25">
      <c r="A10" s="33" t="s">
        <v>5</v>
      </c>
      <c r="B10" s="34" t="s">
        <v>6</v>
      </c>
      <c r="C10" s="34" t="s">
        <v>7</v>
      </c>
      <c r="D10" s="34" t="s">
        <v>8</v>
      </c>
      <c r="E10" s="35" t="s">
        <v>29</v>
      </c>
      <c r="F10" s="35" t="s">
        <v>30</v>
      </c>
      <c r="G10" s="35" t="s">
        <v>31</v>
      </c>
      <c r="H10" s="34" t="s">
        <v>10</v>
      </c>
      <c r="I10" s="34"/>
      <c r="J10" s="34" t="s">
        <v>10</v>
      </c>
      <c r="K10" s="34"/>
    </row>
    <row r="11" spans="1:11" ht="30.75" customHeight="1" x14ac:dyDescent="0.25">
      <c r="A11" s="33"/>
      <c r="B11" s="34"/>
      <c r="C11" s="34"/>
      <c r="D11" s="34"/>
      <c r="E11" s="36"/>
      <c r="F11" s="36"/>
      <c r="G11" s="36"/>
      <c r="H11" s="34" t="s">
        <v>11</v>
      </c>
      <c r="I11" s="34"/>
      <c r="J11" s="34" t="s">
        <v>26</v>
      </c>
      <c r="K11" s="34"/>
    </row>
    <row r="12" spans="1:11" ht="15.75" x14ac:dyDescent="0.25">
      <c r="A12" s="33"/>
      <c r="B12" s="34"/>
      <c r="C12" s="34"/>
      <c r="D12" s="34"/>
      <c r="E12" s="37"/>
      <c r="F12" s="37"/>
      <c r="G12" s="37"/>
      <c r="H12" s="21" t="s">
        <v>9</v>
      </c>
      <c r="I12" s="21" t="s">
        <v>12</v>
      </c>
      <c r="J12" s="21" t="s">
        <v>9</v>
      </c>
      <c r="K12" s="21" t="s">
        <v>12</v>
      </c>
    </row>
    <row r="13" spans="1:11" ht="15.75" x14ac:dyDescent="0.25">
      <c r="A13" s="5">
        <v>1</v>
      </c>
      <c r="B13" s="22" t="s">
        <v>33</v>
      </c>
      <c r="C13" s="23" t="s">
        <v>34</v>
      </c>
      <c r="D13" s="24">
        <v>37850</v>
      </c>
      <c r="E13" s="25">
        <v>87</v>
      </c>
      <c r="F13" s="25">
        <v>92</v>
      </c>
      <c r="G13" s="25">
        <v>87</v>
      </c>
      <c r="H13" s="25">
        <v>87</v>
      </c>
      <c r="I13" s="26" t="str">
        <f t="shared" ref="I13" si="0">IF(H13&gt;=90,"Xuất sắc",IF(H13&gt;=80,"Tốt", IF(H13&gt;=65,"Khá",IF(H13&gt;=50,"Trung bình", IF(H13&gt;=35, "Yếu", "Kém")))))</f>
        <v>Tốt</v>
      </c>
      <c r="J13" s="25">
        <v>87</v>
      </c>
      <c r="K13" s="26" t="str">
        <f t="shared" ref="K13" si="1">IF(J13&gt;=90,"Xuất sắc",IF(J13&gt;=80,"Tốt", IF(J13&gt;=65,"Khá",IF(J13&gt;=50,"Trung bình", IF(J13&gt;=35, "Yếu", "Kém")))))</f>
        <v>Tốt</v>
      </c>
    </row>
    <row r="15" spans="1:11" x14ac:dyDescent="0.25">
      <c r="A15" s="32" t="s">
        <v>35</v>
      </c>
      <c r="B15" s="32"/>
      <c r="C15" s="32"/>
      <c r="D15" s="32"/>
    </row>
  </sheetData>
  <sortState xmlns:xlrd2="http://schemas.microsoft.com/office/spreadsheetml/2017/richdata2" ref="A13:K13">
    <sortCondition ref="B13"/>
  </sortState>
  <mergeCells count="19">
    <mergeCell ref="A15:D1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E10:E12"/>
    <mergeCell ref="F10:F12"/>
    <mergeCell ref="G10:G12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9A42C-1F35-425B-82CC-2285412F5BAC}">
  <dimension ref="A1:Q11"/>
  <sheetViews>
    <sheetView tabSelected="1" topLeftCell="A4" workbookViewId="0">
      <selection activeCell="S5" sqref="S5"/>
    </sheetView>
  </sheetViews>
  <sheetFormatPr defaultColWidth="20.25" defaultRowHeight="14.25" x14ac:dyDescent="0.2"/>
  <cols>
    <col min="1" max="1" width="4.75" bestFit="1" customWidth="1"/>
    <col min="2" max="2" width="23" customWidth="1"/>
    <col min="3" max="3" width="4.875" style="7" customWidth="1"/>
    <col min="4" max="4" width="8.375" bestFit="1" customWidth="1"/>
    <col min="5" max="5" width="6.375" bestFit="1" customWidth="1"/>
    <col min="6" max="6" width="8.375" bestFit="1" customWidth="1"/>
    <col min="7" max="7" width="7.25" customWidth="1"/>
    <col min="8" max="8" width="8.375" bestFit="1" customWidth="1"/>
    <col min="9" max="9" width="6.375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8" customWidth="1"/>
    <col min="16" max="16" width="3.875" style="19" customWidth="1"/>
    <col min="17" max="17" width="6.375" customWidth="1"/>
  </cols>
  <sheetData>
    <row r="1" spans="1:17" s="1" customFormat="1" ht="15" x14ac:dyDescent="0.25">
      <c r="A1" s="32" t="s">
        <v>0</v>
      </c>
      <c r="B1" s="32"/>
      <c r="C1" s="32"/>
      <c r="D1" s="32"/>
      <c r="E1" s="32"/>
      <c r="F1" s="32"/>
      <c r="I1" s="42" t="s">
        <v>2</v>
      </c>
      <c r="J1" s="42"/>
      <c r="K1" s="42"/>
      <c r="L1" s="42"/>
      <c r="M1" s="42"/>
      <c r="N1" s="42"/>
      <c r="O1" s="42"/>
      <c r="P1" s="17"/>
    </row>
    <row r="2" spans="1:17" s="1" customFormat="1" ht="15" x14ac:dyDescent="0.25">
      <c r="A2" s="42" t="s">
        <v>1</v>
      </c>
      <c r="B2" s="42"/>
      <c r="C2" s="42"/>
      <c r="D2" s="42"/>
      <c r="E2" s="42"/>
      <c r="F2" s="42"/>
      <c r="I2" s="42" t="s">
        <v>3</v>
      </c>
      <c r="J2" s="42"/>
      <c r="K2" s="42"/>
      <c r="L2" s="42"/>
      <c r="M2" s="42"/>
      <c r="N2" s="42"/>
      <c r="O2" s="42"/>
      <c r="P2" s="17"/>
    </row>
    <row r="3" spans="1:17" s="1" customFormat="1" ht="15" x14ac:dyDescent="0.25">
      <c r="C3" s="6"/>
      <c r="P3" s="17"/>
    </row>
    <row r="4" spans="1:17" s="1" customFormat="1" ht="59.25" customHeight="1" x14ac:dyDescent="0.3">
      <c r="B4" s="43" t="s">
        <v>27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17"/>
    </row>
    <row r="7" spans="1:17" s="1" customFormat="1" ht="15.75" x14ac:dyDescent="0.25">
      <c r="A7" s="44" t="s">
        <v>5</v>
      </c>
      <c r="B7" s="47" t="s">
        <v>20</v>
      </c>
      <c r="C7" s="50" t="s">
        <v>21</v>
      </c>
      <c r="D7" s="40" t="s">
        <v>22</v>
      </c>
      <c r="E7" s="53"/>
      <c r="F7" s="53"/>
      <c r="G7" s="53"/>
      <c r="H7" s="53"/>
      <c r="I7" s="53"/>
      <c r="J7" s="53"/>
      <c r="K7" s="53"/>
      <c r="L7" s="53"/>
      <c r="M7" s="53"/>
      <c r="N7" s="53"/>
      <c r="O7" s="41"/>
      <c r="P7" s="17"/>
    </row>
    <row r="8" spans="1:17" s="1" customFormat="1" ht="15.75" x14ac:dyDescent="0.25">
      <c r="A8" s="45"/>
      <c r="B8" s="48"/>
      <c r="C8" s="51"/>
      <c r="D8" s="40" t="s">
        <v>13</v>
      </c>
      <c r="E8" s="41"/>
      <c r="F8" s="40" t="s">
        <v>14</v>
      </c>
      <c r="G8" s="41"/>
      <c r="H8" s="40" t="s">
        <v>16</v>
      </c>
      <c r="I8" s="41"/>
      <c r="J8" s="40" t="s">
        <v>18</v>
      </c>
      <c r="K8" s="41"/>
      <c r="L8" s="40" t="s">
        <v>23</v>
      </c>
      <c r="M8" s="41"/>
      <c r="N8" s="40" t="s">
        <v>15</v>
      </c>
      <c r="O8" s="41"/>
      <c r="P8" s="17"/>
    </row>
    <row r="9" spans="1:17" s="1" customFormat="1" ht="15.75" x14ac:dyDescent="0.25">
      <c r="A9" s="46"/>
      <c r="B9" s="49"/>
      <c r="C9" s="52"/>
      <c r="D9" s="4" t="s">
        <v>24</v>
      </c>
      <c r="E9" s="4" t="s">
        <v>25</v>
      </c>
      <c r="F9" s="4" t="s">
        <v>24</v>
      </c>
      <c r="G9" s="4" t="s">
        <v>25</v>
      </c>
      <c r="H9" s="4" t="s">
        <v>24</v>
      </c>
      <c r="I9" s="4" t="s">
        <v>25</v>
      </c>
      <c r="J9" s="4" t="s">
        <v>24</v>
      </c>
      <c r="K9" s="4" t="s">
        <v>25</v>
      </c>
      <c r="L9" s="4" t="s">
        <v>24</v>
      </c>
      <c r="M9" s="4" t="s">
        <v>25</v>
      </c>
      <c r="N9" s="4" t="s">
        <v>24</v>
      </c>
      <c r="O9" s="4" t="s">
        <v>25</v>
      </c>
      <c r="P9" s="17"/>
    </row>
    <row r="10" spans="1:17" s="1" customFormat="1" ht="15.75" x14ac:dyDescent="0.25">
      <c r="A10" s="3">
        <v>1</v>
      </c>
      <c r="B10" s="8" t="s">
        <v>28</v>
      </c>
      <c r="C10" s="16">
        <f>K66CCE2!A13</f>
        <v>1</v>
      </c>
      <c r="D10" s="9">
        <f>COUNTIF(K66CCE2!$K$13:$K$13,"Xuất sắc")</f>
        <v>0</v>
      </c>
      <c r="E10" s="10">
        <f t="shared" ref="E10" si="0">D10/C10</f>
        <v>0</v>
      </c>
      <c r="F10" s="9">
        <f>COUNTIF(K66CCE2!$K$13:$K$13,"Tốt")</f>
        <v>1</v>
      </c>
      <c r="G10" s="10">
        <f t="shared" ref="G10" si="1">F10/C10</f>
        <v>1</v>
      </c>
      <c r="H10" s="9">
        <f>COUNTIF(K66CCE2!$K$13:$K$13,"Khá")</f>
        <v>0</v>
      </c>
      <c r="I10" s="10">
        <f t="shared" ref="I10" si="2">H10/C10</f>
        <v>0</v>
      </c>
      <c r="J10" s="9">
        <f>COUNTIF(K66CCE2!$K$13:$K$13,"Trung bình")</f>
        <v>0</v>
      </c>
      <c r="K10" s="10">
        <f t="shared" ref="K10" si="3">J10/C10</f>
        <v>0</v>
      </c>
      <c r="L10" s="9">
        <f>COUNTIF(K66CCE2!$K$13:$K$13,"Yếu")</f>
        <v>0</v>
      </c>
      <c r="M10" s="10">
        <f t="shared" ref="M10" si="4">L10/C10</f>
        <v>0</v>
      </c>
      <c r="N10" s="9">
        <f>COUNTIF(K66CCE2!$K$13:$K$13,"Kém")</f>
        <v>0</v>
      </c>
      <c r="O10" s="10">
        <f t="shared" ref="O10" si="5">N10/C10</f>
        <v>0</v>
      </c>
      <c r="P10" s="27">
        <f>SUM(D10,F10,H10,J10,L10,N10)</f>
        <v>1</v>
      </c>
      <c r="Q10" s="11">
        <f>SUM(E10,G10,I10,K10,M10,O10)</f>
        <v>1</v>
      </c>
    </row>
    <row r="11" spans="1:17" s="2" customFormat="1" ht="15.75" x14ac:dyDescent="0.25">
      <c r="A11" s="38" t="s">
        <v>19</v>
      </c>
      <c r="B11" s="39"/>
      <c r="C11" s="13">
        <f t="shared" ref="C11" si="6">SUM(D11,F11,H11,J11,L11,N11)</f>
        <v>1</v>
      </c>
      <c r="D11" s="12">
        <f>SUM(D10:D10)</f>
        <v>0</v>
      </c>
      <c r="E11" s="14">
        <f t="shared" ref="E11" si="7">D11/C11</f>
        <v>0</v>
      </c>
      <c r="F11" s="12">
        <f>SUM(F10:F10)</f>
        <v>1</v>
      </c>
      <c r="G11" s="14">
        <f t="shared" ref="G11" si="8">F11/C11</f>
        <v>1</v>
      </c>
      <c r="H11" s="12">
        <f>SUM(H10:H10)</f>
        <v>0</v>
      </c>
      <c r="I11" s="14">
        <f t="shared" ref="I11" si="9">H11/C11</f>
        <v>0</v>
      </c>
      <c r="J11" s="12">
        <f>SUM(J10:J10)</f>
        <v>0</v>
      </c>
      <c r="K11" s="14">
        <f t="shared" ref="K11" si="10">J11/C11</f>
        <v>0</v>
      </c>
      <c r="L11" s="12">
        <f>SUM(L10:L10)</f>
        <v>0</v>
      </c>
      <c r="M11" s="14">
        <f t="shared" ref="M11" si="11">L11/C11</f>
        <v>0</v>
      </c>
      <c r="N11" s="12">
        <f>SUM(N10:N10)</f>
        <v>0</v>
      </c>
      <c r="O11" s="14">
        <f t="shared" ref="O11" si="12">N11/C11</f>
        <v>0</v>
      </c>
      <c r="P11" s="18">
        <f>SUM(P10:P10)</f>
        <v>1</v>
      </c>
      <c r="Q11" s="11">
        <f t="shared" ref="Q11" si="13">SUM(E11,G11,I11,K11,M11,O11)</f>
        <v>1</v>
      </c>
    </row>
  </sheetData>
  <mergeCells count="16">
    <mergeCell ref="L8:M8"/>
    <mergeCell ref="N8:O8"/>
    <mergeCell ref="A1:F1"/>
    <mergeCell ref="I1:O1"/>
    <mergeCell ref="A2:F2"/>
    <mergeCell ref="I2:O2"/>
    <mergeCell ref="B4:O4"/>
    <mergeCell ref="A7:A9"/>
    <mergeCell ref="B7:B9"/>
    <mergeCell ref="C7:C9"/>
    <mergeCell ref="D7:O7"/>
    <mergeCell ref="A11:B11"/>
    <mergeCell ref="D8:E8"/>
    <mergeCell ref="F8:G8"/>
    <mergeCell ref="H8:I8"/>
    <mergeCell ref="J8:K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K66CCE2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2025-06-24T02:33:31Z</dcterms:modified>
</cp:coreProperties>
</file>